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" yWindow="345" windowWidth="18855" windowHeight="1203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K7" i="1" l="1"/>
  <c r="C15" i="1"/>
  <c r="C14" i="1"/>
  <c r="C13" i="1"/>
  <c r="C12" i="1"/>
  <c r="C10" i="1"/>
  <c r="C9" i="1"/>
  <c r="C8" i="1"/>
  <c r="C7" i="1"/>
  <c r="E15" i="1"/>
  <c r="E14" i="1"/>
  <c r="E10" i="1"/>
  <c r="E9" i="1"/>
  <c r="E7" i="1"/>
  <c r="I15" i="1"/>
  <c r="I14" i="1"/>
  <c r="I10" i="1"/>
  <c r="I9" i="1"/>
  <c r="E11" i="1" l="1"/>
  <c r="C11" i="1"/>
  <c r="C6" i="1"/>
  <c r="I6" i="1"/>
  <c r="I11" i="1"/>
  <c r="L6" i="1"/>
  <c r="L16" i="1" s="1"/>
  <c r="K6" i="1"/>
  <c r="D6" i="1"/>
  <c r="D16" i="1" s="1"/>
  <c r="D11" i="1"/>
  <c r="L11" i="1"/>
  <c r="K11" i="1"/>
  <c r="J11" i="1"/>
  <c r="J6" i="1"/>
  <c r="J16" i="1" s="1"/>
  <c r="F11" i="1"/>
  <c r="F6" i="1"/>
  <c r="F16" i="1" s="1"/>
  <c r="E6" i="1"/>
  <c r="G11" i="1"/>
  <c r="G6" i="1"/>
  <c r="G16" i="1"/>
  <c r="H11" i="1"/>
  <c r="H6" i="1"/>
  <c r="H16" i="1"/>
  <c r="E16" i="1" l="1"/>
  <c r="C16" i="1"/>
  <c r="K16" i="1"/>
  <c r="I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<sst xmlns="http://schemas.openxmlformats.org/spreadsheetml/2006/main" count="35" uniqueCount="25">
  <si>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</si>
  <si>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</si>
  <si>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</si>
  <si>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</si>
  <si>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</si>
  <si>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</si>
  <si>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</si>
  <si>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</si>
  <si>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</si>
  <si>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</si>
  <si>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</si>
  <si>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</si>
  <si>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</si>
  <si>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</si>
  <si>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</si>
  <si>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</si>
  <si>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</si>
  <si>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</si>
  <si>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</si>
  <si>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</si>
  <si>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</si>
  <si>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</si>
  <si>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</si>
  <si>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ЕЭС - Россети"</t>
  </si>
  <si>
    <t>июль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</si>
</sst>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  <numFmt numFmtId="176" formatCode="0.000"/>
  </numFmts>
  <fonts count="36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34" fillId="0" borderId="1" xfId="85" applyNumberFormat="1" applyFont="1" applyFill="1" applyBorder="1" applyAlignment="1">
      <alignment horizontal="center" wrapText="1"/>
    </xf>
    <xf numFmtId="165" fontId="0" fillId="0" borderId="0" xfId="0" applyNumberFormat="1"/>
    <xf numFmtId="176" fontId="0" fillId="0" borderId="0" xfId="0" applyNumberFormat="1"/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75" fontId="5" fillId="10" borderId="1" xfId="85" applyNumberFormat="1" applyFont="1" applyFill="1" applyBorder="1" applyAlignment="1">
      <alignment horizont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7"/>
  <sheetViews>
    <sheetView tabSelected="1" workbookViewId="0">
      <selection activeCell="C19" sqref="C19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8.75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.75">
      <c r="A3" s="22" t="s">
        <v>0</v>
      </c>
      <c r="B3" s="23" t="s">
        <v>1</v>
      </c>
      <c r="C3" s="23" t="s">
        <v>12</v>
      </c>
      <c r="D3" s="23"/>
      <c r="E3" s="23"/>
      <c r="F3" s="23"/>
      <c r="G3" s="23"/>
      <c r="H3" s="23"/>
      <c r="I3" s="23"/>
      <c r="J3" s="23"/>
      <c r="K3" s="23"/>
      <c r="L3" s="23"/>
    </row>
    <row r="4" spans="1:12" ht="50.25" customHeight="1">
      <c r="A4" s="22"/>
      <c r="B4" s="23"/>
      <c r="C4" s="21" t="s">
        <v>17</v>
      </c>
      <c r="D4" s="21"/>
      <c r="E4" s="21" t="s">
        <v>18</v>
      </c>
      <c r="F4" s="21"/>
      <c r="G4" s="21" t="s">
        <v>11</v>
      </c>
      <c r="H4" s="21"/>
      <c r="I4" s="21" t="s">
        <v>19</v>
      </c>
      <c r="J4" s="21"/>
      <c r="K4" s="21" t="s">
        <v>23</v>
      </c>
      <c r="L4" s="21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192464362</v>
      </c>
      <c r="D6" s="8">
        <f>SUM(D7:D10)</f>
        <v>4003</v>
      </c>
      <c r="E6" s="8">
        <f>SUM(E7:E10)</f>
        <v>96728498</v>
      </c>
      <c r="F6" s="8">
        <f>SUM(F7:F10)</f>
        <v>1428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61703312</v>
      </c>
      <c r="J6" s="8">
        <f t="shared" si="1"/>
        <v>1697</v>
      </c>
      <c r="K6" s="8">
        <f t="shared" si="1"/>
        <v>69146600</v>
      </c>
      <c r="L6" s="8">
        <f t="shared" si="1"/>
        <v>2889</v>
      </c>
    </row>
    <row r="7" spans="1:12" ht="15.75">
      <c r="A7" s="4"/>
      <c r="B7" s="6" t="s">
        <v>6</v>
      </c>
      <c r="C7" s="9">
        <f>34159843+78286455</f>
        <v>112446298</v>
      </c>
      <c r="D7" s="9">
        <v>753</v>
      </c>
      <c r="E7" s="9">
        <f>3210099+36360186</f>
        <v>39570285</v>
      </c>
      <c r="F7" s="9"/>
      <c r="G7" s="9">
        <v>0</v>
      </c>
      <c r="H7" s="9">
        <v>0</v>
      </c>
      <c r="I7" s="9"/>
      <c r="J7" s="14"/>
      <c r="K7" s="9">
        <f>1141801+67980977</f>
        <v>69122778</v>
      </c>
      <c r="L7" s="9">
        <v>2834</v>
      </c>
    </row>
    <row r="8" spans="1:12" ht="15.75">
      <c r="A8" s="4"/>
      <c r="B8" s="6" t="s">
        <v>14</v>
      </c>
      <c r="C8" s="9">
        <f>2834807+4211917</f>
        <v>7046724</v>
      </c>
      <c r="D8" s="9">
        <v>5</v>
      </c>
      <c r="E8" s="9"/>
      <c r="F8" s="9"/>
      <c r="G8" s="9"/>
      <c r="H8" s="9"/>
      <c r="I8" s="9"/>
      <c r="J8" s="14"/>
      <c r="K8" s="9">
        <v>0</v>
      </c>
      <c r="L8" s="9">
        <v>0</v>
      </c>
    </row>
    <row r="9" spans="1:12" ht="15.75">
      <c r="A9" s="4"/>
      <c r="B9" s="6" t="s">
        <v>7</v>
      </c>
      <c r="C9" s="9">
        <f>32547211+25523340</f>
        <v>58070551</v>
      </c>
      <c r="D9" s="9">
        <v>2862</v>
      </c>
      <c r="E9" s="9">
        <f>17376273+14799436</f>
        <v>32175709</v>
      </c>
      <c r="F9" s="9">
        <v>657</v>
      </c>
      <c r="G9" s="9">
        <v>0</v>
      </c>
      <c r="H9" s="9">
        <v>0</v>
      </c>
      <c r="I9" s="9">
        <f>816458+18973289+28376801</f>
        <v>48166548</v>
      </c>
      <c r="J9" s="9">
        <v>1299</v>
      </c>
      <c r="K9" s="9">
        <v>23822</v>
      </c>
      <c r="L9" s="9">
        <v>55</v>
      </c>
    </row>
    <row r="10" spans="1:12" ht="15.75">
      <c r="A10" s="4"/>
      <c r="B10" s="6" t="s">
        <v>8</v>
      </c>
      <c r="C10" s="9">
        <f>12476568+2424221</f>
        <v>14900789</v>
      </c>
      <c r="D10" s="9">
        <v>383</v>
      </c>
      <c r="E10" s="9">
        <f>17030491+38605+7913408</f>
        <v>24982504</v>
      </c>
      <c r="F10" s="9">
        <v>771</v>
      </c>
      <c r="G10" s="9">
        <v>0</v>
      </c>
      <c r="H10" s="9">
        <v>0</v>
      </c>
      <c r="I10" s="9">
        <f>257074+5998306+7281384</f>
        <v>13536764</v>
      </c>
      <c r="J10" s="9">
        <v>398</v>
      </c>
      <c r="K10" s="9"/>
      <c r="L10" s="14"/>
    </row>
    <row r="11" spans="1:12" ht="31.5">
      <c r="A11" s="7" t="s">
        <v>13</v>
      </c>
      <c r="B11" s="5" t="s">
        <v>21</v>
      </c>
      <c r="C11" s="8">
        <f>SUM(C12:C15)</f>
        <v>85144496</v>
      </c>
      <c r="D11" s="8">
        <f>SUM(D12:D15)</f>
        <v>0</v>
      </c>
      <c r="E11" s="8">
        <f>SUM(E12:E15)</f>
        <v>85042723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70723154</v>
      </c>
      <c r="J11" s="8">
        <f t="shared" si="2"/>
        <v>0</v>
      </c>
      <c r="K11" s="8">
        <f t="shared" si="2"/>
        <v>37416</v>
      </c>
      <c r="L11" s="8">
        <f t="shared" si="2"/>
        <v>0</v>
      </c>
    </row>
    <row r="12" spans="1:12" ht="15.75">
      <c r="A12" s="4"/>
      <c r="B12" s="6" t="s">
        <v>6</v>
      </c>
      <c r="C12" s="9">
        <f>963845+315991</f>
        <v>1279836</v>
      </c>
      <c r="D12" s="9"/>
      <c r="E12" s="9">
        <v>31997</v>
      </c>
      <c r="F12" s="9"/>
      <c r="G12" s="9">
        <v>0</v>
      </c>
      <c r="H12" s="9">
        <v>0</v>
      </c>
      <c r="I12" s="9"/>
      <c r="J12" s="14"/>
      <c r="K12" s="9">
        <v>25432</v>
      </c>
      <c r="L12" s="9"/>
    </row>
    <row r="13" spans="1:12" ht="15.75">
      <c r="A13" s="4"/>
      <c r="B13" s="6" t="s">
        <v>14</v>
      </c>
      <c r="C13" s="9">
        <f>609018+151780</f>
        <v>760798</v>
      </c>
      <c r="D13" s="9"/>
      <c r="E13" s="9"/>
      <c r="F13" s="9"/>
      <c r="G13" s="9"/>
      <c r="H13" s="9"/>
      <c r="I13" s="9"/>
      <c r="J13" s="14"/>
      <c r="K13" s="9">
        <v>0</v>
      </c>
      <c r="L13" s="9"/>
    </row>
    <row r="14" spans="1:12" ht="15.75">
      <c r="A14" s="4"/>
      <c r="B14" s="6" t="s">
        <v>7</v>
      </c>
      <c r="C14" s="9">
        <f>11063160+204742</f>
        <v>11267902</v>
      </c>
      <c r="D14" s="9"/>
      <c r="E14" s="9">
        <f>3561775+119250</f>
        <v>3681025</v>
      </c>
      <c r="F14" s="9"/>
      <c r="G14" s="9">
        <v>0</v>
      </c>
      <c r="H14" s="9">
        <v>0</v>
      </c>
      <c r="I14" s="9">
        <f>5907744+150101</f>
        <v>6057845</v>
      </c>
      <c r="J14" s="14"/>
      <c r="K14" s="9">
        <v>3912</v>
      </c>
      <c r="L14" s="9"/>
    </row>
    <row r="15" spans="1:12" ht="15.75">
      <c r="A15" s="4"/>
      <c r="B15" s="6" t="s">
        <v>8</v>
      </c>
      <c r="C15" s="25">
        <f>71819749+16211</f>
        <v>71835960</v>
      </c>
      <c r="D15" s="9"/>
      <c r="E15" s="25">
        <f>81261751+16937+51013</f>
        <v>81329701</v>
      </c>
      <c r="F15" s="9"/>
      <c r="G15" s="9">
        <v>0</v>
      </c>
      <c r="H15" s="9">
        <v>0</v>
      </c>
      <c r="I15" s="25">
        <f>64651168+14141</f>
        <v>64665309</v>
      </c>
      <c r="J15" s="14"/>
      <c r="K15" s="25">
        <v>8072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277608858</v>
      </c>
      <c r="D16" s="8">
        <f>D11+D6</f>
        <v>4003</v>
      </c>
      <c r="E16" s="8">
        <f>E6+E11</f>
        <v>181771221</v>
      </c>
      <c r="F16" s="8">
        <f>F11+F6</f>
        <v>1428</v>
      </c>
      <c r="G16" s="8" t="e">
        <f>G6+G11+#REF!</f>
        <v>#REF!</v>
      </c>
      <c r="H16" s="8" t="e">
        <f>H6+H11+#REF!</f>
        <v>#REF!</v>
      </c>
      <c r="I16" s="8">
        <f>I6+I11</f>
        <v>132426466</v>
      </c>
      <c r="J16" s="8">
        <f>J11+J6</f>
        <v>1697</v>
      </c>
      <c r="K16" s="8">
        <f>K6+K11</f>
        <v>69184016</v>
      </c>
      <c r="L16" s="8">
        <f>L11+L6</f>
        <v>2889</v>
      </c>
    </row>
    <row r="18" spans="2:13" ht="15.75">
      <c r="B18" s="10" t="s">
        <v>22</v>
      </c>
      <c r="C18" s="11"/>
      <c r="D18" s="11"/>
      <c r="K18" s="13"/>
    </row>
    <row r="19" spans="2:13">
      <c r="C19" s="17"/>
      <c r="E19" s="17"/>
    </row>
    <row r="22" spans="2:13">
      <c r="C22" s="16"/>
      <c r="E22" s="15"/>
    </row>
    <row r="23" spans="2:13">
      <c r="E23" s="15"/>
      <c r="I23" s="13"/>
    </row>
    <row r="24" spans="2:13">
      <c r="E24" s="15"/>
    </row>
    <row r="25" spans="2:13">
      <c r="E25" s="15"/>
    </row>
    <row r="26" spans="2:13">
      <c r="E26" s="15"/>
    </row>
    <row r="27" spans="2:13"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3"/>
    </row>
    <row r="28" spans="2:13">
      <c r="B28" s="17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13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2:13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2:13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2:13"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3"/>
    </row>
    <row r="33" spans="3:13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3:13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3:13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3:13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3:13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Пророкова Юлия Михайловна</cp:lastModifiedBy>
  <cp:lastPrinted>2023-11-24T11:40:23Z</cp:lastPrinted>
  <dcterms:created xsi:type="dcterms:W3CDTF">2018-09-19T11:44:26Z</dcterms:created>
  <dcterms:modified xsi:type="dcterms:W3CDTF">2024-08-22T11:19:58Z</dcterms:modified>
</cp:coreProperties>
</file>