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05" yWindow="435" windowWidth="18240" windowHeight="11565"/>
  </bookViews>
  <sheets>
    <sheet name="Лист2" sheetId="1" r:id="rId1"/>
  </sheets>
  <externalReferences>
    <externalReference r:id="rId2"/>
  </externalReferences>
  <calcPr calcId="145621" calcOnSave="0" concurrentCalc="0"/>
</workbook>
</file>

<file path=xl/calcChain.xml><?xml version="1.0" encoding="utf-8"?>
<calcChain xmlns="http://schemas.openxmlformats.org/spreadsheetml/2006/main">
  <c r="D7" i="1" l="1"/>
  <c r="I6" i="1"/>
  <c r="I11" i="1"/>
  <c r="I16" i="1"/>
  <c r="L6" i="1"/>
  <c r="L16" i="1"/>
  <c r="K6" i="1"/>
  <c r="D6" i="1"/>
  <c r="D11" i="1"/>
  <c r="L11" i="1"/>
  <c r="K11" i="1"/>
  <c r="K16" i="1"/>
  <c r="J11" i="1"/>
  <c r="J6" i="1"/>
  <c r="J16" i="1"/>
  <c r="F11" i="1"/>
  <c r="F6" i="1"/>
  <c r="E6" i="1"/>
  <c r="E11" i="1"/>
  <c r="C6" i="1"/>
  <c r="C11" i="1"/>
  <c r="G11" i="1"/>
  <c r="G16" i="1"/>
  <c r="G6" i="1"/>
  <c r="H11" i="1"/>
  <c r="H6" i="1"/>
  <c r="H16" i="1"/>
  <c r="D16" i="1"/>
  <c r="F16" i="1"/>
  <c r="E16" i="1"/>
  <c r="C16" i="1"/>
</calcChain>
</file>

<file path=xl/sharedStrings.xml><?xml version="1.0" encoding="utf-8"?>
<sst xmlns="http://schemas.openxmlformats.org/spreadsheetml/2006/main" count="35" uniqueCount="25">
  <si>
    <t>№ п/п</t>
  </si>
  <si>
    <t>Группа потребителей</t>
  </si>
  <si>
    <t>Электроэнергия</t>
  </si>
  <si>
    <t>Мощность</t>
  </si>
  <si>
    <t>1</t>
  </si>
  <si>
    <t>Прочие потребители, в т.ч.:</t>
  </si>
  <si>
    <t>ВН</t>
  </si>
  <si>
    <t>СН2</t>
  </si>
  <si>
    <t>НН</t>
  </si>
  <si>
    <t>3</t>
  </si>
  <si>
    <t>ИТОГО</t>
  </si>
  <si>
    <t>ООО "РУСЭНЕРГОСБЫТ"</t>
  </si>
  <si>
    <t>Территориальная сетевая организация</t>
  </si>
  <si>
    <t>2</t>
  </si>
  <si>
    <t>СН1</t>
  </si>
  <si>
    <t>Электроэнергия, кВт*ч</t>
  </si>
  <si>
    <t>Мощность, кВт</t>
  </si>
  <si>
    <t>ФПАО "Россети Юг" - "Волгоградэнерго"</t>
  </si>
  <si>
    <t>АО "Волгоградоблэлектро"</t>
  </si>
  <si>
    <t>АО "Волгоградские межрайонные электрические сети"</t>
  </si>
  <si>
    <t>ПАО "ФСК ЕЭС"</t>
  </si>
  <si>
    <t>Фактический объем полезного отпуска электроэнергии (мощности) потребителям ПАО "Волгоградэнергосбыт" по группам потребителей в разрезе территориальных сетевых организаций и по уровням напряжения</t>
  </si>
  <si>
    <t>Население и приравненные к ним, в т.ч.:</t>
  </si>
  <si>
    <t>Примечание:</t>
  </si>
  <si>
    <t>февраль 2023 года.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</si>
</sst>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0"/>
    <numFmt numFmtId="166" formatCode="_-* #,##0_-;\-* #,##0_-;_-* &quot;-&quot;_-;_-@_-"/>
    <numFmt numFmtId="167" formatCode="_-* #,##0.00_-;\-* #,##0.00_-;_-* &quot;-&quot;??_-;_-@_-"/>
    <numFmt numFmtId="168" formatCode="_-&quot;Ј&quot;* #,##0_-;\-&quot;Ј&quot;* #,##0_-;_-&quot;Ј&quot;* &quot;-&quot;_-;_-@_-"/>
    <numFmt numFmtId="169" formatCode="_-&quot;Ј&quot;* #,##0.00_-;\-&quot;Ј&quot;* #,##0.00_-;_-&quot;Ј&quot;* &quot;-&quot;??_-;_-@_-"/>
    <numFmt numFmtId="170" formatCode="General_)"/>
    <numFmt numFmtId="171" formatCode="0.0"/>
    <numFmt numFmtId="172" formatCode="&quot;$&quot;#,##0;[Red]&quot;$&quot;#,##0\-"/>
    <numFmt numFmtId="173" formatCode="_(* #,##0.00_);_(* \(#,##0.00\);_(* &quot;-&quot;??_);_(@_)"/>
    <numFmt numFmtId="174" formatCode="_-* #,##0_р_._-;\-* #,##0_р_._-;_-* &quot;-&quot;??_р_._-;_-@_-"/>
    <numFmt numFmtId="175" formatCode="_-* #,##0\ _₽_-;\-* #,##0\ _₽_-;_-* &quot;-&quot;??\ _₽_-;_-@_-"/>
  </numFmts>
  <fonts count="34">
    <font>
      <sz val="11"/>
      <color theme="1"/>
      <name val="Times New Roman"/>
      <family val="2"/>
      <charset val="204"/>
    </font>
    <font>
      <sz val="11"/>
      <color theme="1"/>
      <name val="Times New Roman"/>
      <family val="2"/>
      <charset val="204"/>
    </font>
    <font>
      <b/>
      <sz val="14"/>
      <name val="Times New Roman"/>
      <family val="1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Optima"/>
      <family val="2"/>
    </font>
    <font>
      <sz val="10"/>
      <name val="Helv"/>
    </font>
    <font>
      <sz val="12"/>
      <name val="Arial Cyr"/>
      <family val="2"/>
      <charset val="204"/>
    </font>
    <font>
      <sz val="10"/>
      <name val="Arial Cyr"/>
      <family val="2"/>
      <charset val="204"/>
    </font>
    <font>
      <u/>
      <sz val="10"/>
      <color indexed="12"/>
      <name val="Arial Cyr"/>
      <charset val="204"/>
    </font>
    <font>
      <b/>
      <sz val="10"/>
      <color indexed="12"/>
      <name val="Arial Cyr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name val="Arial Cyr"/>
      <charset val="204"/>
    </font>
    <font>
      <sz val="11"/>
      <name val="Times New Roman CYR"/>
      <family val="1"/>
      <charset val="204"/>
    </font>
    <font>
      <sz val="10"/>
      <color theme="1"/>
      <name val="Times New Roman"/>
      <family val="2"/>
      <charset val="204"/>
    </font>
    <font>
      <sz val="12"/>
      <name val="Times New Roman Cyr"/>
      <charset val="204"/>
    </font>
    <font>
      <sz val="10"/>
      <name val="Arial Cyr"/>
    </font>
    <font>
      <b/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8"/>
      <name val="Calibri"/>
      <family val="2"/>
      <charset val="204"/>
    </font>
    <font>
      <sz val="11"/>
      <color indexed="60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color indexed="10"/>
      <name val="Arial Cyr"/>
      <family val="2"/>
      <charset val="204"/>
    </font>
    <font>
      <b/>
      <sz val="14"/>
      <color theme="1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1"/>
      <color theme="1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n">
        <color indexed="64"/>
      </bottom>
      <diagonal/>
    </border>
  </borders>
  <cellStyleXfs count="86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0" fontId="7" fillId="0" borderId="0"/>
    <xf numFmtId="0" fontId="8" fillId="0" borderId="0"/>
    <xf numFmtId="0" fontId="9" fillId="0" borderId="0">
      <alignment vertical="center" wrapText="1"/>
    </xf>
    <xf numFmtId="170" fontId="10" fillId="0" borderId="2"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170" fontId="12" fillId="2" borderId="2"/>
    <xf numFmtId="0" fontId="13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" fillId="0" borderId="0"/>
    <xf numFmtId="0" fontId="15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3" fillId="0" borderId="0"/>
    <xf numFmtId="0" fontId="15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71" fontId="16" fillId="3" borderId="3" applyNumberFormat="0" applyBorder="0" applyAlignment="0">
      <alignment vertical="center"/>
      <protection locked="0"/>
    </xf>
    <xf numFmtId="9" fontId="1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8" fillId="0" borderId="0"/>
    <xf numFmtId="172" fontId="18" fillId="0" borderId="0" applyFont="0" applyFill="0" applyBorder="0" applyAlignment="0" applyProtection="0"/>
    <xf numFmtId="173" fontId="3" fillId="0" borderId="0" applyFont="0" applyFill="0" applyBorder="0" applyAlignment="0" applyProtection="0"/>
    <xf numFmtId="165" fontId="19" fillId="0" borderId="0" applyNumberFormat="0" applyFont="0" applyFill="0" applyBorder="0" applyAlignment="0" applyProtection="0"/>
    <xf numFmtId="164" fontId="15" fillId="0" borderId="0" applyFont="0" applyFill="0" applyBorder="0" applyAlignment="0" applyProtection="0"/>
    <xf numFmtId="173" fontId="3" fillId="0" borderId="0" applyFont="0" applyFill="0" applyBorder="0" applyAlignment="0" applyProtection="0"/>
    <xf numFmtId="165" fontId="19" fillId="0" borderId="0" applyNumberFormat="0" applyFont="0" applyFill="0" applyBorder="0" applyAlignment="0" applyProtection="0"/>
    <xf numFmtId="174" fontId="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20" fillId="0" borderId="4" applyNumberFormat="0" applyFill="0" applyAlignment="0" applyProtection="0"/>
    <xf numFmtId="0" fontId="21" fillId="4" borderId="0" applyNumberFormat="0" applyBorder="0" applyAlignment="0" applyProtection="0"/>
    <xf numFmtId="0" fontId="22" fillId="5" borderId="0" applyNumberFormat="0" applyBorder="0" applyAlignment="0" applyProtection="0"/>
    <xf numFmtId="0" fontId="23" fillId="0" borderId="0" applyNumberFormat="0" applyFill="0" applyBorder="0" applyAlignment="0" applyProtection="0"/>
    <xf numFmtId="0" fontId="15" fillId="6" borderId="5" applyNumberFormat="0" applyFont="0" applyAlignment="0" applyProtection="0"/>
    <xf numFmtId="0" fontId="15" fillId="0" borderId="0"/>
    <xf numFmtId="0" fontId="15" fillId="0" borderId="0"/>
    <xf numFmtId="0" fontId="24" fillId="6" borderId="5" applyNumberFormat="0" applyFont="0" applyAlignment="0" applyProtection="0"/>
    <xf numFmtId="0" fontId="25" fillId="7" borderId="0" applyNumberFormat="0" applyBorder="0" applyAlignment="0" applyProtection="0"/>
    <xf numFmtId="164" fontId="24" fillId="0" borderId="0" applyFont="0" applyFill="0" applyBorder="0" applyAlignment="0" applyProtection="0"/>
    <xf numFmtId="0" fontId="15" fillId="0" borderId="0"/>
    <xf numFmtId="0" fontId="26" fillId="8" borderId="0" applyNumberFormat="0" applyBorder="0" applyAlignment="0" applyProtection="0"/>
    <xf numFmtId="164" fontId="15" fillId="0" borderId="0" applyFont="0" applyFill="0" applyBorder="0" applyAlignment="0" applyProtection="0"/>
    <xf numFmtId="0" fontId="24" fillId="0" borderId="0"/>
    <xf numFmtId="0" fontId="27" fillId="0" borderId="6" applyNumberFormat="0" applyFill="0" applyAlignment="0" applyProtection="0"/>
    <xf numFmtId="0" fontId="28" fillId="9" borderId="7" applyNumberFormat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164" fontId="24" fillId="0" borderId="0" applyFont="0" applyFill="0" applyBorder="0" applyAlignment="0" applyProtection="0"/>
    <xf numFmtId="0" fontId="24" fillId="0" borderId="0"/>
    <xf numFmtId="164" fontId="24" fillId="0" borderId="0" applyFont="0" applyFill="0" applyBorder="0" applyAlignment="0" applyProtection="0"/>
    <xf numFmtId="0" fontId="27" fillId="0" borderId="6" applyNumberFormat="0" applyFill="0" applyAlignment="0" applyProtection="0"/>
    <xf numFmtId="0" fontId="28" fillId="9" borderId="7" applyNumberFormat="0" applyAlignment="0" applyProtection="0"/>
    <xf numFmtId="0" fontId="29" fillId="0" borderId="0" applyNumberFormat="0" applyFill="0" applyBorder="0" applyAlignment="0" applyProtection="0"/>
    <xf numFmtId="0" fontId="24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49" fontId="4" fillId="0" borderId="1" xfId="1" applyNumberFormat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49" fontId="5" fillId="0" borderId="1" xfId="1" applyNumberFormat="1" applyFont="1" applyFill="1" applyBorder="1" applyAlignment="1">
      <alignment horizontal="center" wrapText="1"/>
    </xf>
    <xf numFmtId="0" fontId="4" fillId="0" borderId="1" xfId="1" applyFont="1" applyFill="1" applyBorder="1" applyAlignment="1">
      <alignment wrapText="1"/>
    </xf>
    <xf numFmtId="0" fontId="5" fillId="0" borderId="1" xfId="1" applyFont="1" applyFill="1" applyBorder="1" applyAlignment="1">
      <alignment horizontal="right" wrapText="1"/>
    </xf>
    <xf numFmtId="49" fontId="5" fillId="0" borderId="1" xfId="1" applyNumberFormat="1" applyFont="1" applyFill="1" applyBorder="1" applyAlignment="1">
      <alignment horizontal="center"/>
    </xf>
    <xf numFmtId="175" fontId="4" fillId="0" borderId="1" xfId="85" applyNumberFormat="1" applyFont="1" applyFill="1" applyBorder="1" applyAlignment="1">
      <alignment horizontal="center" wrapText="1"/>
    </xf>
    <xf numFmtId="175" fontId="5" fillId="0" borderId="1" xfId="85" applyNumberFormat="1" applyFont="1" applyFill="1" applyBorder="1" applyAlignment="1">
      <alignment horizontal="center" wrapText="1"/>
    </xf>
    <xf numFmtId="0" fontId="32" fillId="0" borderId="0" xfId="1" applyFont="1" applyFill="1" applyBorder="1" applyAlignment="1">
      <alignment horizontal="right" wrapText="1"/>
    </xf>
    <xf numFmtId="0" fontId="33" fillId="0" borderId="0" xfId="0" applyFont="1"/>
    <xf numFmtId="0" fontId="0" fillId="0" borderId="0" xfId="0" applyFill="1"/>
    <xf numFmtId="3" fontId="0" fillId="0" borderId="0" xfId="0" applyNumberFormat="1"/>
    <xf numFmtId="175" fontId="5" fillId="10" borderId="1" xfId="85" applyNumberFormat="1" applyFont="1" applyFill="1" applyBorder="1" applyAlignment="1">
      <alignment horizontal="center" wrapText="1"/>
    </xf>
    <xf numFmtId="175" fontId="4" fillId="10" borderId="1" xfId="85" applyNumberFormat="1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49" fontId="4" fillId="0" borderId="1" xfId="1" applyNumberFormat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31" fillId="0" borderId="8" xfId="0" applyFont="1" applyBorder="1" applyAlignment="1">
      <alignment horizontal="center" vertical="center" wrapText="1"/>
    </xf>
  </cellXfs>
  <cellStyles count="86">
    <cellStyle name="?" xfId="2"/>
    <cellStyle name="? 2" xfId="3"/>
    <cellStyle name="? 3" xfId="4"/>
    <cellStyle name="Comma [0]_irl tel sep5" xfId="5"/>
    <cellStyle name="Comma_irl tel sep5" xfId="6"/>
    <cellStyle name="Currency [0]_irl tel sep5" xfId="7"/>
    <cellStyle name="Currency_irl tel sep5" xfId="8"/>
    <cellStyle name="Normal_ASUS" xfId="9"/>
    <cellStyle name="normбlnм_laroux" xfId="10"/>
    <cellStyle name="Аб в аб" xfId="11"/>
    <cellStyle name="Беззащитный" xfId="12"/>
    <cellStyle name="Гиперссылка 2" xfId="13"/>
    <cellStyle name="Гиперссылка 2 2" xfId="14"/>
    <cellStyle name="Гиперссылка 2 3" xfId="15"/>
    <cellStyle name="Гиперссылка 2 4" xfId="16"/>
    <cellStyle name="Гиперссылка 2 5" xfId="17"/>
    <cellStyle name="Защитный" xfId="18"/>
    <cellStyle name="Обычный" xfId="0" builtinId="0"/>
    <cellStyle name="Обычный 10" xfId="19"/>
    <cellStyle name="Обычный 11" xfId="20"/>
    <cellStyle name="Обычный 12" xfId="21"/>
    <cellStyle name="Обычный 13" xfId="22"/>
    <cellStyle name="Обычный 2" xfId="23"/>
    <cellStyle name="Обычный 2 2" xfId="24"/>
    <cellStyle name="Обычный 2 3" xfId="25"/>
    <cellStyle name="Обычный 2 4" xfId="26"/>
    <cellStyle name="Обычный 2 5" xfId="27"/>
    <cellStyle name="Обычный 2 6" xfId="28"/>
    <cellStyle name="Обычный 3" xfId="29"/>
    <cellStyle name="Обычный 3 2" xfId="30"/>
    <cellStyle name="Обычный 4" xfId="31"/>
    <cellStyle name="Обычный 4 2" xfId="32"/>
    <cellStyle name="Обычный 5" xfId="33"/>
    <cellStyle name="Обычный 5 2" xfId="34"/>
    <cellStyle name="Обычный 5 3" xfId="35"/>
    <cellStyle name="Обычный 6" xfId="36"/>
    <cellStyle name="Обычный 6 2" xfId="37"/>
    <cellStyle name="Обычный 7" xfId="38"/>
    <cellStyle name="Обычный 8" xfId="39"/>
    <cellStyle name="Обычный 9" xfId="40"/>
    <cellStyle name="Обычный_Плановая структура на 2006 год версия 6" xfId="1"/>
    <cellStyle name="Поле ввода" xfId="41"/>
    <cellStyle name="Процентный 2" xfId="42"/>
    <cellStyle name="Процентный 3" xfId="43"/>
    <cellStyle name="Процентный 4" xfId="44"/>
    <cellStyle name="Процентный 5" xfId="45"/>
    <cellStyle name="Процентный 6" xfId="46"/>
    <cellStyle name="Процентный 7" xfId="47"/>
    <cellStyle name="Стиль 1" xfId="48"/>
    <cellStyle name="Тысячи [0]_PR_KOMPL" xfId="49"/>
    <cellStyle name="Тысячи_мес" xfId="50"/>
    <cellStyle name="Финансовый" xfId="85" builtinId="3"/>
    <cellStyle name="Финансовый 2" xfId="51"/>
    <cellStyle name="Финансовый 2 2" xfId="52"/>
    <cellStyle name="Финансовый 2 3" xfId="53"/>
    <cellStyle name="Финансовый 3" xfId="54"/>
    <cellStyle name="Финансовый 3 2" xfId="55"/>
    <cellStyle name="Финансовый 4" xfId="56"/>
    <cellStyle name="Финансовый 4 2" xfId="57"/>
    <cellStyle name="Финансовый 5" xfId="58"/>
    <cellStyle name="Финансовый 6" xfId="59"/>
    <cellStyle name="㼿" xfId="60"/>
    <cellStyle name="㼿?" xfId="61"/>
    <cellStyle name="㼿㼿" xfId="62"/>
    <cellStyle name="㼿㼿 2" xfId="63"/>
    <cellStyle name="㼿㼿?" xfId="64"/>
    <cellStyle name="㼿㼿? 2" xfId="65"/>
    <cellStyle name="㼿㼿? 3" xfId="66"/>
    <cellStyle name="㼿㼿? 4" xfId="67"/>
    <cellStyle name="㼿㼿㼿" xfId="68"/>
    <cellStyle name="㼿㼿㼿 2" xfId="69"/>
    <cellStyle name="㼿㼿㼿 3" xfId="70"/>
    <cellStyle name="㼿㼿㼿?" xfId="71"/>
    <cellStyle name="㼿㼿㼿? 2" xfId="72"/>
    <cellStyle name="㼿㼿㼿? 3" xfId="73"/>
    <cellStyle name="㼿㼿㼿㼿" xfId="74"/>
    <cellStyle name="㼿㼿㼿㼿?" xfId="75"/>
    <cellStyle name="㼿㼿㼿㼿㼿" xfId="76"/>
    <cellStyle name="㼿㼿㼿㼿㼿?" xfId="77"/>
    <cellStyle name="㼿㼿㼿㼿㼿㼿" xfId="78"/>
    <cellStyle name="㼿㼿㼿㼿㼿㼿?" xfId="79"/>
    <cellStyle name="㼿㼿㼿㼿㼿㼿㼿" xfId="80"/>
    <cellStyle name="㼿㼿㼿㼿㼿㼿㼿㼿" xfId="81"/>
    <cellStyle name="㼿㼿㼿㼿㼿㼿㼿㼿㼿" xfId="82"/>
    <cellStyle name="㼿㼿㼿㼿㼿㼿㼿㼿㼿㼿" xfId="83"/>
    <cellStyle name="㼿㼿㼿㼿㼿㼿㼿㼿㼿㼿㼿㼿㼿㼿㼿㼿㼿㼿㼿㼿㼿㼿㼿㼿㼿㼿㼿㼿㼿" xfId="8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7;&#1083;&#1091;&#1078;&#1073;&#1072;%20&#1090;&#1088;&#1072;&#1085;&#1089;&#1087;&#1086;&#1088;&#1090;&#1072;%20&#1101;&#1083;&#1077;&#1082;&#1090;&#1088;&#1086;&#1101;&#1085;&#1077;&#1088;&#1075;&#1080;&#1080;/&#1050;&#1086;&#1090;&#1083;&#1086;&#1074;&#1099;&#1077;%20&#1076;&#1086;&#1075;&#1086;&#1074;&#1086;&#1088;&#1099;%20&#1090;&#1088;&#1072;&#1085;&#1089;&#1087;&#1086;&#1088;&#1090;&#1072;%202023/&#1056;&#1086;&#1089;&#1089;&#1077;&#1090;&#1080;/&#1048;&#1089;&#1087;&#1086;&#1083;&#1085;&#1077;&#1085;&#1080;&#1077;%20&#1076;&#1086;&#1075;&#1086;&#1074;&#1086;&#1088;&#1072;/02_&#1092;&#1077;&#1074;&#1088;&#1072;&#1083;&#1100;/&#1076;&#1083;&#1103;%20&#1086;&#1090;&#1087;&#1088;&#1072;&#1074;&#1082;&#1080;/643%20&#1040;&#1082;&#1090;%20&#1087;&#1077;&#1088;&#1077;&#1090;&#1086;&#1082;&#1072;%20&#1087;&#1086;%20&#1076;&#1086;&#1075;&#1086;&#1074;&#1086;&#1088;&#1072;&#1084;%20&#1056;&#1086;&#1089;&#1089;&#1077;&#1090;&#1080;%2014.03.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ЭС"/>
      <sheetName val="ДКП"/>
    </sheetNames>
    <sheetDataSet>
      <sheetData sheetId="0">
        <row r="9472">
          <cell r="F9472">
            <v>37952760</v>
          </cell>
        </row>
        <row r="9481">
          <cell r="M9481">
            <v>142</v>
          </cell>
        </row>
        <row r="9484">
          <cell r="M9484">
            <v>959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L23"/>
  <sheetViews>
    <sheetView tabSelected="1" workbookViewId="0">
      <selection activeCell="K20" sqref="K20"/>
    </sheetView>
  </sheetViews>
  <sheetFormatPr defaultRowHeight="15"/>
  <cols>
    <col min="1" max="1" width="5.140625" customWidth="1"/>
    <col min="2" max="2" width="35.140625" customWidth="1"/>
    <col min="3" max="3" width="15.7109375" customWidth="1"/>
    <col min="4" max="4" width="14.7109375" customWidth="1"/>
    <col min="5" max="5" width="15.7109375" customWidth="1"/>
    <col min="6" max="6" width="14.7109375" customWidth="1"/>
    <col min="7" max="7" width="15.42578125" hidden="1" customWidth="1"/>
    <col min="8" max="8" width="11.140625" hidden="1" customWidth="1"/>
    <col min="9" max="9" width="15.7109375" customWidth="1"/>
    <col min="10" max="10" width="14.7109375" customWidth="1"/>
    <col min="11" max="11" width="16.5703125" customWidth="1"/>
    <col min="12" max="12" width="12.140625" customWidth="1"/>
  </cols>
  <sheetData>
    <row r="1" spans="1:12" ht="53.25" customHeight="1">
      <c r="A1" s="16" t="s">
        <v>21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</row>
    <row r="2" spans="1:12" ht="18.75">
      <c r="A2" s="20" t="s">
        <v>24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</row>
    <row r="3" spans="1:12" ht="15.75">
      <c r="A3" s="18" t="s">
        <v>0</v>
      </c>
      <c r="B3" s="19" t="s">
        <v>1</v>
      </c>
      <c r="C3" s="19" t="s">
        <v>12</v>
      </c>
      <c r="D3" s="19"/>
      <c r="E3" s="19"/>
      <c r="F3" s="19"/>
      <c r="G3" s="19"/>
      <c r="H3" s="19"/>
      <c r="I3" s="19"/>
      <c r="J3" s="19"/>
      <c r="K3" s="19"/>
      <c r="L3" s="19"/>
    </row>
    <row r="4" spans="1:12" ht="50.25" customHeight="1">
      <c r="A4" s="18"/>
      <c r="B4" s="19"/>
      <c r="C4" s="17" t="s">
        <v>17</v>
      </c>
      <c r="D4" s="17"/>
      <c r="E4" s="17" t="s">
        <v>18</v>
      </c>
      <c r="F4" s="17"/>
      <c r="G4" s="17" t="s">
        <v>11</v>
      </c>
      <c r="H4" s="17"/>
      <c r="I4" s="17" t="s">
        <v>19</v>
      </c>
      <c r="J4" s="17"/>
      <c r="K4" s="17" t="s">
        <v>20</v>
      </c>
      <c r="L4" s="17"/>
    </row>
    <row r="5" spans="1:12" ht="30">
      <c r="A5" s="1"/>
      <c r="B5" s="2"/>
      <c r="C5" s="3" t="s">
        <v>15</v>
      </c>
      <c r="D5" s="3" t="s">
        <v>16</v>
      </c>
      <c r="E5" s="3" t="s">
        <v>15</v>
      </c>
      <c r="F5" s="3" t="s">
        <v>16</v>
      </c>
      <c r="G5" s="3" t="s">
        <v>2</v>
      </c>
      <c r="H5" s="3" t="s">
        <v>3</v>
      </c>
      <c r="I5" s="3" t="s">
        <v>15</v>
      </c>
      <c r="J5" s="3" t="s">
        <v>16</v>
      </c>
      <c r="K5" s="3" t="s">
        <v>15</v>
      </c>
      <c r="L5" s="3" t="s">
        <v>16</v>
      </c>
    </row>
    <row r="6" spans="1:12" ht="15.75">
      <c r="A6" s="4" t="s">
        <v>4</v>
      </c>
      <c r="B6" s="5" t="s">
        <v>5</v>
      </c>
      <c r="C6" s="8">
        <f>SUM(C7:C10)</f>
        <v>156901053</v>
      </c>
      <c r="D6" s="8">
        <f>SUM(D7:D10)</f>
        <v>3926</v>
      </c>
      <c r="E6" s="8">
        <f>SUM(E7:E10)</f>
        <v>59742597</v>
      </c>
      <c r="F6" s="8">
        <f>SUM(F7:F10)</f>
        <v>3182</v>
      </c>
      <c r="G6" s="8">
        <f t="shared" ref="G6:H6" si="0">G7+G9+G10</f>
        <v>0</v>
      </c>
      <c r="H6" s="8">
        <f t="shared" si="0"/>
        <v>0</v>
      </c>
      <c r="I6" s="8">
        <f t="shared" ref="I6:L6" si="1">SUM(I7:I10)</f>
        <v>62419407</v>
      </c>
      <c r="J6" s="8">
        <f t="shared" si="1"/>
        <v>1415</v>
      </c>
      <c r="K6" s="8">
        <f t="shared" si="1"/>
        <v>58664176</v>
      </c>
      <c r="L6" s="8">
        <f t="shared" si="1"/>
        <v>3494</v>
      </c>
    </row>
    <row r="7" spans="1:12" ht="15.75">
      <c r="A7" s="4"/>
      <c r="B7" s="6" t="s">
        <v>6</v>
      </c>
      <c r="C7" s="9">
        <v>86512294</v>
      </c>
      <c r="D7" s="9">
        <f>[1]ДЭС!$M$9481+[1]ДЭС!$M$9484</f>
        <v>1101</v>
      </c>
      <c r="E7" s="9">
        <v>6893485</v>
      </c>
      <c r="F7" s="9"/>
      <c r="G7" s="9">
        <v>0</v>
      </c>
      <c r="H7" s="9">
        <v>0</v>
      </c>
      <c r="I7" s="9"/>
      <c r="J7" s="9"/>
      <c r="K7" s="9">
        <v>58617449</v>
      </c>
      <c r="L7" s="9">
        <v>3396</v>
      </c>
    </row>
    <row r="8" spans="1:12" ht="15.75">
      <c r="A8" s="4"/>
      <c r="B8" s="6" t="s">
        <v>14</v>
      </c>
      <c r="C8" s="9">
        <v>4711270</v>
      </c>
      <c r="D8" s="9">
        <v>16</v>
      </c>
      <c r="E8" s="9"/>
      <c r="F8" s="9"/>
      <c r="G8" s="9"/>
      <c r="H8" s="9"/>
      <c r="I8" s="9"/>
      <c r="J8" s="9"/>
      <c r="K8" s="9"/>
      <c r="L8" s="9"/>
    </row>
    <row r="9" spans="1:12" ht="15.75">
      <c r="A9" s="4"/>
      <c r="B9" s="6" t="s">
        <v>7</v>
      </c>
      <c r="C9" s="9">
        <v>44687980</v>
      </c>
      <c r="D9" s="9">
        <v>2342</v>
      </c>
      <c r="E9" s="9">
        <v>29958415</v>
      </c>
      <c r="F9" s="9">
        <v>1516</v>
      </c>
      <c r="G9" s="9">
        <v>0</v>
      </c>
      <c r="H9" s="9">
        <v>0</v>
      </c>
      <c r="I9" s="9">
        <v>48941042</v>
      </c>
      <c r="J9" s="9">
        <v>1158</v>
      </c>
      <c r="K9" s="9">
        <v>46727</v>
      </c>
      <c r="L9" s="9">
        <v>98</v>
      </c>
    </row>
    <row r="10" spans="1:12" ht="15.75">
      <c r="A10" s="4"/>
      <c r="B10" s="6" t="s">
        <v>8</v>
      </c>
      <c r="C10" s="9">
        <v>20989509</v>
      </c>
      <c r="D10" s="9">
        <v>467</v>
      </c>
      <c r="E10" s="9">
        <v>22890697</v>
      </c>
      <c r="F10" s="9">
        <v>1666</v>
      </c>
      <c r="G10" s="9">
        <v>0</v>
      </c>
      <c r="H10" s="9">
        <v>0</v>
      </c>
      <c r="I10" s="9">
        <v>13478365</v>
      </c>
      <c r="J10" s="9">
        <v>257</v>
      </c>
      <c r="K10" s="9"/>
      <c r="L10" s="9"/>
    </row>
    <row r="11" spans="1:12" ht="31.5">
      <c r="A11" s="7" t="s">
        <v>13</v>
      </c>
      <c r="B11" s="5" t="s">
        <v>22</v>
      </c>
      <c r="C11" s="8">
        <f>SUM(C12:C15)</f>
        <v>90935090</v>
      </c>
      <c r="D11" s="8">
        <f>SUM(D12:D15)</f>
        <v>0</v>
      </c>
      <c r="E11" s="8">
        <f>SUM(E12:E15)</f>
        <v>73606574</v>
      </c>
      <c r="F11" s="8">
        <f>SUM(F12:F15)</f>
        <v>0</v>
      </c>
      <c r="G11" s="8" t="e">
        <f>#REF!+#REF!</f>
        <v>#REF!</v>
      </c>
      <c r="H11" s="8" t="e">
        <f>#REF!+#REF!</f>
        <v>#REF!</v>
      </c>
      <c r="I11" s="8">
        <f t="shared" ref="I11:L11" si="2">SUM(I12:I15)</f>
        <v>63692518</v>
      </c>
      <c r="J11" s="8">
        <f t="shared" si="2"/>
        <v>0</v>
      </c>
      <c r="K11" s="8">
        <f t="shared" si="2"/>
        <v>129003</v>
      </c>
      <c r="L11" s="8">
        <f t="shared" si="2"/>
        <v>0</v>
      </c>
    </row>
    <row r="12" spans="1:12" ht="15.75">
      <c r="A12" s="4"/>
      <c r="B12" s="6" t="s">
        <v>6</v>
      </c>
      <c r="C12" s="9">
        <v>1277194</v>
      </c>
      <c r="D12" s="9"/>
      <c r="E12" s="9">
        <v>30417</v>
      </c>
      <c r="F12" s="9"/>
      <c r="G12" s="9">
        <v>0</v>
      </c>
      <c r="H12" s="9">
        <v>0</v>
      </c>
      <c r="I12" s="9"/>
      <c r="J12" s="9"/>
      <c r="K12" s="9">
        <v>81346</v>
      </c>
      <c r="L12" s="9"/>
    </row>
    <row r="13" spans="1:12" ht="15.75">
      <c r="A13" s="4"/>
      <c r="B13" s="6" t="s">
        <v>14</v>
      </c>
      <c r="C13" s="9">
        <v>630995</v>
      </c>
      <c r="D13" s="9"/>
      <c r="E13" s="9"/>
      <c r="F13" s="9"/>
      <c r="G13" s="9"/>
      <c r="H13" s="9"/>
      <c r="I13" s="9"/>
      <c r="J13" s="9"/>
      <c r="K13" s="9"/>
      <c r="L13" s="9"/>
    </row>
    <row r="14" spans="1:12" ht="15.75">
      <c r="A14" s="4"/>
      <c r="B14" s="6" t="s">
        <v>7</v>
      </c>
      <c r="C14" s="9">
        <v>12382421</v>
      </c>
      <c r="D14" s="9"/>
      <c r="E14" s="9">
        <v>4338260</v>
      </c>
      <c r="F14" s="9"/>
      <c r="G14" s="9">
        <v>0</v>
      </c>
      <c r="H14" s="9">
        <v>0</v>
      </c>
      <c r="I14" s="9">
        <v>7006096</v>
      </c>
      <c r="J14" s="9"/>
      <c r="K14" s="9">
        <v>4041</v>
      </c>
      <c r="L14" s="9"/>
    </row>
    <row r="15" spans="1:12" ht="15.75">
      <c r="A15" s="4"/>
      <c r="B15" s="6" t="s">
        <v>8</v>
      </c>
      <c r="C15" s="14">
        <v>76644480</v>
      </c>
      <c r="D15" s="9"/>
      <c r="E15" s="14">
        <v>69237897</v>
      </c>
      <c r="F15" s="9"/>
      <c r="G15" s="9">
        <v>0</v>
      </c>
      <c r="H15" s="9">
        <v>0</v>
      </c>
      <c r="I15" s="14">
        <v>56686422</v>
      </c>
      <c r="J15" s="9"/>
      <c r="K15" s="14">
        <v>43616</v>
      </c>
      <c r="L15" s="9"/>
    </row>
    <row r="16" spans="1:12" s="12" customFormat="1" ht="15.75">
      <c r="A16" s="7" t="s">
        <v>9</v>
      </c>
      <c r="B16" s="5" t="s">
        <v>10</v>
      </c>
      <c r="C16" s="8">
        <f>C6+C11</f>
        <v>247836143</v>
      </c>
      <c r="D16" s="8">
        <f>D11+D6</f>
        <v>3926</v>
      </c>
      <c r="E16" s="8">
        <f>E6+E11</f>
        <v>133349171</v>
      </c>
      <c r="F16" s="8">
        <f>F11+F6</f>
        <v>3182</v>
      </c>
      <c r="G16" s="8" t="e">
        <f>G6+G11+#REF!</f>
        <v>#REF!</v>
      </c>
      <c r="H16" s="8" t="e">
        <f>H6+H11+#REF!</f>
        <v>#REF!</v>
      </c>
      <c r="I16" s="8">
        <f>I6+I11</f>
        <v>126111925</v>
      </c>
      <c r="J16" s="8">
        <f>J11+J6</f>
        <v>1415</v>
      </c>
      <c r="K16" s="15">
        <f>K6+K11</f>
        <v>58793179</v>
      </c>
      <c r="L16" s="8">
        <f>L11+L6</f>
        <v>3494</v>
      </c>
    </row>
    <row r="18" spans="2:9" ht="15.75">
      <c r="B18" s="10" t="s">
        <v>23</v>
      </c>
      <c r="C18" s="11"/>
      <c r="D18" s="11"/>
    </row>
    <row r="22" spans="2:9">
      <c r="E22" s="13"/>
    </row>
    <row r="23" spans="2:9">
      <c r="I23" s="13"/>
    </row>
  </sheetData>
  <mergeCells count="10">
    <mergeCell ref="A1:L1"/>
    <mergeCell ref="K4:L4"/>
    <mergeCell ref="A3:A4"/>
    <mergeCell ref="B3:B4"/>
    <mergeCell ref="C3:L3"/>
    <mergeCell ref="C4:D4"/>
    <mergeCell ref="E4:F4"/>
    <mergeCell ref="G4:H4"/>
    <mergeCell ref="A2:L2"/>
    <mergeCell ref="I4:J4"/>
  </mergeCells>
  <pageMargins left="0.70866141732283472" right="0.70866141732283472" top="0.74803149606299213" bottom="0.74803149606299213" header="0.31496062992125984" footer="0.31496062992125984"/>
  <pageSetup paperSize="9"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Company>Krokoz™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Дудаков Дмитрий Сергеевич</cp:lastModifiedBy>
  <cp:lastPrinted>2019-08-09T06:18:37Z</cp:lastPrinted>
  <dcterms:created xsi:type="dcterms:W3CDTF">2018-09-19T11:44:26Z</dcterms:created>
  <dcterms:modified xsi:type="dcterms:W3CDTF">2023-03-20T06:39:54Z</dcterms:modified>
</cp:coreProperties>
</file>