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965" yWindow="855" windowWidth="19170" windowHeight="9975"/>
  </bookViews>
  <sheets>
    <sheet name="Лист2" sheetId="1" r:id="rId1"/>
  </sheets>
  <externalReferences>
    <externalReference r:id="rId2"/>
  </externalReferences>
  <calcPr calcId="145621" calcOnSave="0" concurrentCalc="0"/>
</workbook>
</file>

<file path=xl/calcChain.xml><?xml version="1.0" encoding="utf-8"?>
<calcChain xmlns="http://schemas.openxmlformats.org/spreadsheetml/2006/main">
  <c r="C15" i="1" l="1"/>
  <c r="K15" i="1"/>
  <c r="E15" i="1"/>
  <c r="I15" i="1"/>
  <c r="I10" i="1"/>
  <c r="D6" i="1"/>
  <c r="D11" i="1"/>
  <c r="D16" i="1"/>
  <c r="L11" i="1"/>
  <c r="L6" i="1"/>
  <c r="L16" i="1"/>
  <c r="K6" i="1"/>
  <c r="K11" i="1"/>
  <c r="J11" i="1"/>
  <c r="J6" i="1"/>
  <c r="J16" i="1"/>
  <c r="I6" i="1"/>
  <c r="I11" i="1"/>
  <c r="F11" i="1"/>
  <c r="F6" i="1"/>
  <c r="E6" i="1"/>
  <c r="E11" i="1"/>
  <c r="C6" i="1"/>
  <c r="C11" i="1"/>
  <c r="G11" i="1"/>
  <c r="G6" i="1"/>
  <c r="G16" i="1"/>
  <c r="H11" i="1"/>
  <c r="H6" i="1"/>
  <c r="H16" i="1"/>
  <c r="K16" i="1"/>
  <c r="I16" i="1"/>
  <c r="F16" i="1"/>
  <c r="E16" i="1"/>
  <c r="C16" i="1"/>
</calcChain>
</file>

<file path=xl/sharedStrings.xml><?xml version="1.0" encoding="utf-8"?>
<sst xmlns="http://schemas.openxmlformats.org/spreadsheetml/2006/main" count="36" uniqueCount="26">
  <si>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</si>
  <si>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</si>
  <si>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</si>
  <si>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</si>
  <si>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</si>
  <si>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</si>
  <si>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</si>
  <si>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</si>
  <si>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</si>
  <si>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</si>
  <si>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</si>
  <si>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</si>
  <si>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</si>
  <si>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</si>
  <si>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</si>
  <si>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</si>
  <si>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</si>
  <si>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</si>
  <si>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</si>
  <si>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</si>
  <si>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</si>
  <si>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</si>
  <si>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</si>
  <si>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</si>
  <si>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апрель 2021 года.</t>
  </si>
  <si>
    <t>по предварительным данным на 11.05.2021г.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</si>
</sst>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175" fontId="4" fillId="10" borderId="1" xfId="85" applyNumberFormat="1" applyFont="1" applyFill="1" applyBorder="1" applyAlignment="1">
      <alignment horizont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udakovDS\AppData\Local\Microsoft\Windows\INetCache\Content.Outlook\1JL2SLP6\643%20&#1040;&#1082;&#1090;%20&#1087;&#1077;&#1088;&#1077;&#1090;&#1086;&#1082;&#1072;%20&#1087;&#1086;%20&#1076;&#1086;&#1075;&#1086;&#1074;&#1086;&#1088;&#1072;&#1084;%20&#1040;&#1054;%20&#1042;&#1052;&#1069;&#10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С+ДКП"/>
      <sheetName val="ДЭС"/>
      <sheetName val="ДКП"/>
      <sheetName val="Сверка"/>
    </sheetNames>
    <sheetDataSet>
      <sheetData sheetId="0">
        <row r="4565">
          <cell r="I4565">
            <v>7254353</v>
          </cell>
        </row>
        <row r="4567">
          <cell r="I4567">
            <v>81739</v>
          </cell>
        </row>
        <row r="4568">
          <cell r="I4568">
            <v>265795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8"/>
  <sheetViews>
    <sheetView tabSelected="1" workbookViewId="0">
      <selection activeCell="K15" sqref="K15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8.75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.75">
      <c r="A3" s="15" t="s">
        <v>0</v>
      </c>
      <c r="B3" s="16" t="s">
        <v>1</v>
      </c>
      <c r="C3" s="16" t="s">
        <v>12</v>
      </c>
      <c r="D3" s="16"/>
      <c r="E3" s="16"/>
      <c r="F3" s="16"/>
      <c r="G3" s="16"/>
      <c r="H3" s="16"/>
      <c r="I3" s="16"/>
      <c r="J3" s="16"/>
      <c r="K3" s="16"/>
      <c r="L3" s="16"/>
    </row>
    <row r="4" spans="1:12" ht="50.25" customHeight="1">
      <c r="A4" s="15"/>
      <c r="B4" s="16"/>
      <c r="C4" s="14" t="s">
        <v>17</v>
      </c>
      <c r="D4" s="14"/>
      <c r="E4" s="14" t="s">
        <v>18</v>
      </c>
      <c r="F4" s="14"/>
      <c r="G4" s="14" t="s">
        <v>11</v>
      </c>
      <c r="H4" s="14"/>
      <c r="I4" s="14" t="s">
        <v>19</v>
      </c>
      <c r="J4" s="14"/>
      <c r="K4" s="14" t="s">
        <v>20</v>
      </c>
      <c r="L4" s="14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73699110</v>
      </c>
      <c r="D6" s="8">
        <f>SUM(D7:D10)</f>
        <v>2700</v>
      </c>
      <c r="E6" s="8">
        <f>SUM(E7:E10)</f>
        <v>21364152</v>
      </c>
      <c r="F6" s="8">
        <f>SUM(F7:F10)</f>
        <v>1638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24895419</v>
      </c>
      <c r="J6" s="8">
        <f t="shared" si="1"/>
        <v>1290</v>
      </c>
      <c r="K6" s="8">
        <f t="shared" si="1"/>
        <v>13575099</v>
      </c>
      <c r="L6" s="8">
        <f t="shared" si="1"/>
        <v>21174</v>
      </c>
    </row>
    <row r="7" spans="1:12" ht="15.75">
      <c r="A7" s="4"/>
      <c r="B7" s="6" t="s">
        <v>6</v>
      </c>
      <c r="C7" s="9">
        <v>35241640</v>
      </c>
      <c r="D7" s="9">
        <v>209</v>
      </c>
      <c r="E7" s="9">
        <v>744458</v>
      </c>
      <c r="F7" s="9"/>
      <c r="G7" s="9">
        <v>0</v>
      </c>
      <c r="H7" s="9">
        <v>0</v>
      </c>
      <c r="I7" s="9"/>
      <c r="J7" s="9"/>
      <c r="K7" s="9">
        <v>13538304</v>
      </c>
      <c r="L7" s="9">
        <v>21041</v>
      </c>
    </row>
    <row r="8" spans="1:12" ht="15.75">
      <c r="A8" s="4"/>
      <c r="B8" s="6" t="s">
        <v>14</v>
      </c>
      <c r="C8" s="9">
        <v>1431890</v>
      </c>
      <c r="D8" s="9">
        <v>12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24380004</v>
      </c>
      <c r="D9" s="9">
        <v>2143</v>
      </c>
      <c r="E9" s="9">
        <v>11139585</v>
      </c>
      <c r="F9" s="9">
        <v>859</v>
      </c>
      <c r="G9" s="9">
        <v>0</v>
      </c>
      <c r="H9" s="9">
        <v>0</v>
      </c>
      <c r="I9" s="9">
        <v>17293532</v>
      </c>
      <c r="J9" s="9">
        <v>1027</v>
      </c>
      <c r="K9" s="9">
        <v>36795</v>
      </c>
      <c r="L9" s="9">
        <v>133</v>
      </c>
    </row>
    <row r="10" spans="1:12" ht="15.75">
      <c r="A10" s="4"/>
      <c r="B10" s="6" t="s">
        <v>8</v>
      </c>
      <c r="C10" s="9">
        <v>12645576</v>
      </c>
      <c r="D10" s="9">
        <v>336</v>
      </c>
      <c r="E10" s="9">
        <v>9480109</v>
      </c>
      <c r="F10" s="9">
        <v>779</v>
      </c>
      <c r="G10" s="9">
        <v>0</v>
      </c>
      <c r="H10" s="9">
        <v>0</v>
      </c>
      <c r="I10" s="9">
        <f>'[1]ДЭС+ДКП'!$I$4565+'[1]ДЭС+ДКП'!$I$4567+'[1]ДЭС+ДКП'!$I$4568</f>
        <v>7601887</v>
      </c>
      <c r="J10" s="9">
        <v>263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70538385</v>
      </c>
      <c r="D11" s="8">
        <f>SUM(D12:D15)</f>
        <v>0</v>
      </c>
      <c r="E11" s="8">
        <f>SUM(E12:E15)</f>
        <v>65260074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56332474</v>
      </c>
      <c r="J11" s="8">
        <f t="shared" si="2"/>
        <v>0</v>
      </c>
      <c r="K11" s="8">
        <f t="shared" si="2"/>
        <v>40868</v>
      </c>
      <c r="L11" s="8">
        <f t="shared" si="2"/>
        <v>0</v>
      </c>
    </row>
    <row r="12" spans="1:12" ht="15.75">
      <c r="A12" s="4"/>
      <c r="B12" s="6" t="s">
        <v>6</v>
      </c>
      <c r="C12" s="9">
        <v>605559</v>
      </c>
      <c r="D12" s="9"/>
      <c r="E12" s="9">
        <v>4267</v>
      </c>
      <c r="F12" s="9"/>
      <c r="G12" s="9">
        <v>0</v>
      </c>
      <c r="H12" s="9">
        <v>0</v>
      </c>
      <c r="I12" s="9"/>
      <c r="J12" s="9"/>
      <c r="K12" s="9">
        <v>29841</v>
      </c>
      <c r="L12" s="9"/>
    </row>
    <row r="13" spans="1:12" ht="15.75">
      <c r="A13" s="4"/>
      <c r="B13" s="6" t="s">
        <v>14</v>
      </c>
      <c r="C13" s="9">
        <v>432876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8868164</v>
      </c>
      <c r="D14" s="9"/>
      <c r="E14" s="9">
        <v>2848534</v>
      </c>
      <c r="F14" s="9"/>
      <c r="G14" s="9">
        <v>0</v>
      </c>
      <c r="H14" s="9">
        <v>0</v>
      </c>
      <c r="I14" s="9">
        <v>6091509</v>
      </c>
      <c r="J14" s="9"/>
      <c r="K14" s="9">
        <v>2935</v>
      </c>
      <c r="L14" s="9"/>
    </row>
    <row r="15" spans="1:12" ht="15.75">
      <c r="A15" s="4"/>
      <c r="B15" s="6" t="s">
        <v>8</v>
      </c>
      <c r="C15" s="9">
        <f>5907244+54724542</f>
        <v>60631786</v>
      </c>
      <c r="D15" s="9"/>
      <c r="E15" s="9">
        <f>6354961+56052312</f>
        <v>62407273</v>
      </c>
      <c r="F15" s="9"/>
      <c r="G15" s="9">
        <v>0</v>
      </c>
      <c r="H15" s="9">
        <v>0</v>
      </c>
      <c r="I15" s="9">
        <f>8797640+41443325</f>
        <v>50240965</v>
      </c>
      <c r="J15" s="9"/>
      <c r="K15" s="9">
        <f>5747+2345</f>
        <v>8092</v>
      </c>
      <c r="L15" s="9"/>
    </row>
    <row r="16" spans="1:12" s="12" customFormat="1" ht="15.75">
      <c r="A16" s="7" t="s">
        <v>9</v>
      </c>
      <c r="B16" s="5" t="s">
        <v>10</v>
      </c>
      <c r="C16" s="18">
        <f>C6+C11</f>
        <v>144237495</v>
      </c>
      <c r="D16" s="18">
        <f>D11+D6</f>
        <v>2700</v>
      </c>
      <c r="E16" s="18">
        <f>E6+E11</f>
        <v>86624226</v>
      </c>
      <c r="F16" s="18">
        <f>F11+F6</f>
        <v>1638</v>
      </c>
      <c r="G16" s="8" t="e">
        <f>G6+G11+#REF!</f>
        <v>#REF!</v>
      </c>
      <c r="H16" s="8" t="e">
        <f>H6+H11+#REF!</f>
        <v>#REF!</v>
      </c>
      <c r="I16" s="18">
        <f>I6+I11</f>
        <v>81227893</v>
      </c>
      <c r="J16" s="18">
        <f>J11+J6</f>
        <v>1290</v>
      </c>
      <c r="K16" s="18">
        <f>K6+K11</f>
        <v>13615967</v>
      </c>
      <c r="L16" s="18">
        <f>L11+L6</f>
        <v>21174</v>
      </c>
    </row>
    <row r="18" spans="2:4" ht="15.75">
      <c r="B18" s="10" t="s">
        <v>23</v>
      </c>
      <c r="C18" s="11" t="s">
        <v>25</v>
      </c>
      <c r="D18" s="11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2021-05-11T08:46:05Z</dcterms:modified>
</cp:coreProperties>
</file>